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H.Vafoev\!НКМК ички идоравий хужжатлар\!ОЧИҚЛИК\Мансабдор шахслар хизмат сафарлари\Мансабдор шахсларининг Хорижий давлатларга хизмат сафарлари харажатлари тўғрисидаги маълумотлар\"/>
    </mc:Choice>
  </mc:AlternateContent>
  <xr:revisionPtr revIDLastSave="0" documentId="13_ncr:1_{02384DEF-E0B8-4C75-BFED-F64349ED4FA9}" xr6:coauthVersionLast="45" xr6:coauthVersionMax="45" xr10:uidLastSave="{00000000-0000-0000-0000-000000000000}"/>
  <bookViews>
    <workbookView xWindow="-120" yWindow="-120" windowWidth="29040" windowHeight="15840" xr2:uid="{F8423681-1B16-4646-81E6-DDBC9891CFA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 s="1"/>
  <c r="I21" i="1"/>
  <c r="H21" i="1"/>
  <c r="G21" i="1"/>
  <c r="I20" i="1"/>
  <c r="H20" i="1"/>
  <c r="G20" i="1"/>
  <c r="J19" i="1"/>
  <c r="I19" i="1"/>
  <c r="G19" i="1" s="1"/>
  <c r="H19" i="1"/>
  <c r="J18" i="1"/>
  <c r="G18" i="1" s="1"/>
  <c r="I18" i="1"/>
  <c r="H18" i="1"/>
  <c r="J17" i="1"/>
  <c r="I17" i="1"/>
  <c r="H17" i="1"/>
  <c r="G17" i="1" s="1"/>
  <c r="J16" i="1"/>
  <c r="I16" i="1"/>
  <c r="H16" i="1"/>
  <c r="J15" i="1"/>
  <c r="I15" i="1"/>
  <c r="H15" i="1"/>
  <c r="G15" i="1" s="1"/>
  <c r="J14" i="1"/>
  <c r="I14" i="1"/>
  <c r="H14" i="1"/>
  <c r="J13" i="1"/>
  <c r="I13" i="1"/>
  <c r="H13" i="1"/>
  <c r="G13" i="1"/>
  <c r="J12" i="1"/>
  <c r="I12" i="1"/>
  <c r="H12" i="1"/>
  <c r="J11" i="1"/>
  <c r="G11" i="1" s="1"/>
  <c r="H11" i="1"/>
  <c r="J10" i="1"/>
  <c r="I10" i="1"/>
  <c r="H10" i="1"/>
  <c r="G16" i="1" l="1"/>
  <c r="G14" i="1"/>
  <c r="G10" i="1"/>
  <c r="G12" i="1"/>
</calcChain>
</file>

<file path=xl/sharedStrings.xml><?xml version="1.0" encoding="utf-8"?>
<sst xmlns="http://schemas.openxmlformats.org/spreadsheetml/2006/main" count="77" uniqueCount="46">
  <si>
    <t>“НКМК” АЖнинг 2024 йил 9 февралдаги
80-сонли буйруғига 
6-ИЛОВА</t>
  </si>
  <si>
    <t>Т/р</t>
  </si>
  <si>
    <t>Хизмат сафарининг
қисқача мақсади</t>
  </si>
  <si>
    <t>Хизмат сафари амалга оширилган мамлакат</t>
  </si>
  <si>
    <t xml:space="preserve">Хизмат сафарининг давомийлик муддати
</t>
  </si>
  <si>
    <t xml:space="preserve">Хизмат сафарини амалга оширган ходимнинг фамилияси ва исми </t>
  </si>
  <si>
    <t>Молиялаштириш манбаси</t>
  </si>
  <si>
    <t xml:space="preserve">Жами харажат </t>
  </si>
  <si>
    <t>Суткалик харажатлар</t>
  </si>
  <si>
    <t>Транспорт
харажатлари</t>
  </si>
  <si>
    <t>Вакиллик харажатлари</t>
  </si>
  <si>
    <t>Кузда тутилмаган  харажатлар</t>
  </si>
  <si>
    <t>Бошқа харажатлар</t>
  </si>
  <si>
    <t>(Ҳисобот йилининг маълумотлар эълон қилинаётган чораги)</t>
  </si>
  <si>
    <t>6</t>
  </si>
  <si>
    <t>4</t>
  </si>
  <si>
    <t>5</t>
  </si>
  <si>
    <t>Маълумотлар эълон қилинаётган давр бўйича жами:</t>
  </si>
  <si>
    <t>Ҳисобот йилининг ўтган даври бўйича жами:</t>
  </si>
  <si>
    <t xml:space="preserve">Изоҳ: 
1. Маълумотлар мансабдор шахсларнинг Ўзбекистон Республикаси ҳудудидаги хизмат сафарлари билан боғлиқ амалга оширган харажатлар асосида шакллантирилиб (1,2,3 ва 4-чораклар қўшилганда жадвалнинг “Ҳисобот йилининг ўтган даври бўйича жами” сатрида 7-11-устунларнинг кўрсаткичлари молия йили давомида ўсиб борувчи тартибида киритилади) давлат органлари ва ташкилотларининг расмий веб-сайти ва очиқ маълумотлар порталидаги саҳифасида жойлаштирилади (давлат сирлари ва хизматда фойдаланиш учун мўлжалланган маълумотлар бундан мустасно);
</t>
  </si>
  <si>
    <r>
      <t xml:space="preserve">Шундан, харажат турлари </t>
    </r>
    <r>
      <rPr>
        <b/>
        <i/>
        <sz val="10"/>
        <rFont val="Calibri"/>
        <family val="2"/>
        <charset val="204"/>
      </rPr>
      <t>(минг сўмда)</t>
    </r>
  </si>
  <si>
    <r>
      <t xml:space="preserve">Яшаш учун  </t>
    </r>
    <r>
      <rPr>
        <b/>
        <i/>
        <sz val="9"/>
        <rFont val="Calibri"/>
        <family val="2"/>
        <charset val="204"/>
      </rPr>
      <t>(турар жойнинг ижараси буйича) харажатлар</t>
    </r>
  </si>
  <si>
    <t>Еврооблигациялар чикаришга тайёргарлик куриш учун</t>
  </si>
  <si>
    <t>Бостон ва Нью-Йорк, АКШ</t>
  </si>
  <si>
    <t>ХАСАНОВ Ж.Т.</t>
  </si>
  <si>
    <t xml:space="preserve"> НКМК АЖ </t>
  </si>
  <si>
    <t>Ишлаб чиқариш масалаларини ҳал қилиш учун</t>
  </si>
  <si>
    <t>Россия Федерацияси, Москва</t>
  </si>
  <si>
    <t>АМОНОВ  М. У.</t>
  </si>
  <si>
    <t>ЭРГАШЕВ  Р. М.</t>
  </si>
  <si>
    <t>АНТОНОВ  Е. А.</t>
  </si>
  <si>
    <t>Тажриба алмашиш учун</t>
  </si>
  <si>
    <t>Ташкент ш., Екатеринбург (Россия)</t>
  </si>
  <si>
    <t>ТАПАРОВ  К. Х.</t>
  </si>
  <si>
    <t>Укув курсларида иштирок этиш</t>
  </si>
  <si>
    <t>Анталия, Турция</t>
  </si>
  <si>
    <t>Раджабов С.А.</t>
  </si>
  <si>
    <t>Чулиев Ф.Г.</t>
  </si>
  <si>
    <t>Нарбадалов Ш.И.</t>
  </si>
  <si>
    <t>Закиров А.А.</t>
  </si>
  <si>
    <t>Ташкентш., Екатеринбург (Россия)</t>
  </si>
  <si>
    <t>Сайдуллаев У.А.</t>
  </si>
  <si>
    <t>Хитой Халк Республикаси, Пекин</t>
  </si>
  <si>
    <t>Нью-Йорк , Чикаго</t>
  </si>
  <si>
    <t>Хайитов Ж.Х.</t>
  </si>
  <si>
    <t>2024 йил 3 чораги давомида НКМК АЖ мансабдор шахсларининг Хорижий давлатларга хизмат сафарлари харажатлари тўғрисидаги
 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</si>
</sst>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1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name val="Calibri"/>
      <family val="2"/>
      <charset val="204"/>
    </font>
    <font>
      <sz val="9"/>
      <color rgb="FF000000"/>
      <name val="Arial"/>
      <family val="2"/>
      <charset val="204"/>
    </font>
    <font>
      <sz val="10"/>
      <name val="Arial Cyr"/>
      <charset val="204"/>
    </font>
    <font>
      <b/>
      <sz val="10"/>
      <color theme="2" tint="-9.9978637043366805E-2"/>
      <name val="Arial Cyr"/>
      <charset val="204"/>
    </font>
    <font>
      <b/>
      <i/>
      <sz val="9"/>
      <name val="Calibri"/>
      <family val="2"/>
      <charset val="204"/>
    </font>
    <font>
      <sz val="10"/>
      <name val="Calibri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4" borderId="0">
      <alignment horizontal="center" vertical="center"/>
    </xf>
    <xf numFmtId="0" fontId="5" fillId="4" borderId="0">
      <alignment horizontal="left" vertical="center"/>
    </xf>
    <xf numFmtId="0" fontId="6" fillId="0" borderId="0"/>
    <xf numFmtId="164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4" borderId="13" xfId="1" quotePrefix="1" applyBorder="1" applyAlignment="1">
      <alignment horizontal="center" vertical="center" wrapText="1"/>
    </xf>
    <xf numFmtId="0" fontId="5" fillId="4" borderId="14" xfId="1" quotePrefix="1" applyBorder="1" applyAlignment="1">
      <alignment horizontal="center" vertical="center" wrapText="1"/>
    </xf>
    <xf numFmtId="164" fontId="3" fillId="5" borderId="14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164" fontId="3" fillId="5" borderId="17" xfId="0" applyNumberFormat="1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5" borderId="13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16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/>
    <xf numFmtId="0" fontId="7" fillId="0" borderId="0" xfId="0" applyFont="1"/>
    <xf numFmtId="0" fontId="5" fillId="4" borderId="14" xfId="2" quotePrefix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top" wrapText="1"/>
    </xf>
    <xf numFmtId="3" fontId="5" fillId="4" borderId="14" xfId="1" quotePrefix="1" applyNumberFormat="1" applyBorder="1" applyAlignment="1">
      <alignment horizontal="center" vertical="center" wrapText="1"/>
    </xf>
    <xf numFmtId="3" fontId="5" fillId="4" borderId="14" xfId="1" applyNumberFormat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3" fontId="5" fillId="3" borderId="14" xfId="1" quotePrefix="1" applyNumberFormat="1" applyFill="1" applyBorder="1" applyAlignment="1">
      <alignment horizontal="center" vertical="center" wrapText="1"/>
    </xf>
    <xf numFmtId="3" fontId="5" fillId="3" borderId="14" xfId="1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3" fontId="5" fillId="4" borderId="15" xfId="1" quotePrefix="1" applyNumberForma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</cellXfs>
  <cellStyles count="5">
    <cellStyle name="S5" xfId="1" xr:uid="{64BCAA6E-9449-4C43-B7F9-77BE0589FD59}"/>
    <cellStyle name="S6" xfId="2" xr:uid="{2F29C7A1-D280-472B-8951-1451DC4F7255}"/>
    <cellStyle name="Обычный" xfId="0" builtinId="0"/>
    <cellStyle name="Обычный 2" xfId="3" xr:uid="{0A07E928-2AD4-4EB9-AE7D-8624CA87F259}"/>
    <cellStyle name="Финансовый 3" xfId="4" xr:uid="{90161C7A-9C9D-46DF-BFCC-58594BF7F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</xdr:colOff>
      <xdr:row>4</xdr:row>
      <xdr:rowOff>449580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134DFC-5978-4951-B678-056EEDABEB9E}"/>
            </a:ext>
          </a:extLst>
        </xdr:cNvPr>
        <xdr:cNvSpPr txBox="1"/>
      </xdr:nvSpPr>
      <xdr:spPr>
        <a:xfrm>
          <a:off x="3592830" y="166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30480</xdr:colOff>
      <xdr:row>5</xdr:row>
      <xdr:rowOff>449580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4DAAF56-F8CB-44A4-9567-DD9E6F376D92}"/>
            </a:ext>
          </a:extLst>
        </xdr:cNvPr>
        <xdr:cNvSpPr txBox="1"/>
      </xdr:nvSpPr>
      <xdr:spPr>
        <a:xfrm>
          <a:off x="4145280" y="811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30480</xdr:colOff>
      <xdr:row>4</xdr:row>
      <xdr:rowOff>449580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3CBADDD-87F2-41A2-9A61-86D2EA4C55F0}"/>
            </a:ext>
          </a:extLst>
        </xdr:cNvPr>
        <xdr:cNvSpPr txBox="1"/>
      </xdr:nvSpPr>
      <xdr:spPr>
        <a:xfrm>
          <a:off x="4145280" y="8115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78DF-65B9-4C4C-A431-7997E8CBB968}">
  <dimension ref="A1:O27"/>
  <sheetViews>
    <sheetView tabSelected="1" workbookViewId="0">
      <selection activeCell="A6" sqref="A6:A7"/>
    </sheetView>
  </sheetViews>
  <sheetFormatPr defaultColWidth="10" defaultRowHeight="12.75" x14ac:dyDescent="0.2"/>
  <cols>
    <col min="1" max="1" width="8" style="3" customWidth="1"/>
    <col min="2" max="2" width="28.140625" style="3" customWidth="1"/>
    <col min="3" max="3" width="17.28515625" style="3" customWidth="1"/>
    <col min="4" max="4" width="13.7109375" style="12" customWidth="1"/>
    <col min="5" max="5" width="15.28515625" style="3" customWidth="1"/>
    <col min="6" max="6" width="14" style="3" customWidth="1"/>
    <col min="7" max="7" width="16.28515625" style="3" customWidth="1"/>
    <col min="8" max="8" width="10" style="3"/>
    <col min="9" max="9" width="13.7109375" style="3" customWidth="1"/>
    <col min="10" max="11" width="11.7109375" style="3" customWidth="1"/>
    <col min="12" max="12" width="11.5703125" style="3" customWidth="1"/>
    <col min="13" max="13" width="12" style="3" customWidth="1"/>
    <col min="14" max="14" width="10" style="3"/>
    <col min="15" max="15" width="10" style="3" hidden="1" customWidth="1"/>
    <col min="16" max="257" width="10" style="3"/>
    <col min="258" max="258" width="24.28515625" style="3" customWidth="1"/>
    <col min="259" max="259" width="12" style="3" customWidth="1"/>
    <col min="260" max="260" width="13.42578125" style="3" customWidth="1"/>
    <col min="261" max="261" width="14.28515625" style="3" customWidth="1"/>
    <col min="262" max="262" width="10" style="3"/>
    <col min="263" max="263" width="14.28515625" style="3" customWidth="1"/>
    <col min="264" max="264" width="10" style="3"/>
    <col min="265" max="265" width="12.7109375" style="3" customWidth="1"/>
    <col min="266" max="268" width="10" style="3"/>
    <col min="269" max="269" width="12" style="3" customWidth="1"/>
    <col min="270" max="270" width="10" style="3"/>
    <col min="271" max="271" width="0" style="3" hidden="1" customWidth="1"/>
    <col min="272" max="513" width="10" style="3"/>
    <col min="514" max="514" width="24.28515625" style="3" customWidth="1"/>
    <col min="515" max="515" width="12" style="3" customWidth="1"/>
    <col min="516" max="516" width="13.42578125" style="3" customWidth="1"/>
    <col min="517" max="517" width="14.28515625" style="3" customWidth="1"/>
    <col min="518" max="518" width="10" style="3"/>
    <col min="519" max="519" width="14.28515625" style="3" customWidth="1"/>
    <col min="520" max="520" width="10" style="3"/>
    <col min="521" max="521" width="12.7109375" style="3" customWidth="1"/>
    <col min="522" max="524" width="10" style="3"/>
    <col min="525" max="525" width="12" style="3" customWidth="1"/>
    <col min="526" max="526" width="10" style="3"/>
    <col min="527" max="527" width="0" style="3" hidden="1" customWidth="1"/>
    <col min="528" max="769" width="10" style="3"/>
    <col min="770" max="770" width="24.28515625" style="3" customWidth="1"/>
    <col min="771" max="771" width="12" style="3" customWidth="1"/>
    <col min="772" max="772" width="13.42578125" style="3" customWidth="1"/>
    <col min="773" max="773" width="14.28515625" style="3" customWidth="1"/>
    <col min="774" max="774" width="10" style="3"/>
    <col min="775" max="775" width="14.28515625" style="3" customWidth="1"/>
    <col min="776" max="776" width="10" style="3"/>
    <col min="777" max="777" width="12.7109375" style="3" customWidth="1"/>
    <col min="778" max="780" width="10" style="3"/>
    <col min="781" max="781" width="12" style="3" customWidth="1"/>
    <col min="782" max="782" width="10" style="3"/>
    <col min="783" max="783" width="0" style="3" hidden="1" customWidth="1"/>
    <col min="784" max="1025" width="10" style="3"/>
    <col min="1026" max="1026" width="24.28515625" style="3" customWidth="1"/>
    <col min="1027" max="1027" width="12" style="3" customWidth="1"/>
    <col min="1028" max="1028" width="13.42578125" style="3" customWidth="1"/>
    <col min="1029" max="1029" width="14.28515625" style="3" customWidth="1"/>
    <col min="1030" max="1030" width="10" style="3"/>
    <col min="1031" max="1031" width="14.28515625" style="3" customWidth="1"/>
    <col min="1032" max="1032" width="10" style="3"/>
    <col min="1033" max="1033" width="12.7109375" style="3" customWidth="1"/>
    <col min="1034" max="1036" width="10" style="3"/>
    <col min="1037" max="1037" width="12" style="3" customWidth="1"/>
    <col min="1038" max="1038" width="10" style="3"/>
    <col min="1039" max="1039" width="0" style="3" hidden="1" customWidth="1"/>
    <col min="1040" max="1281" width="10" style="3"/>
    <col min="1282" max="1282" width="24.28515625" style="3" customWidth="1"/>
    <col min="1283" max="1283" width="12" style="3" customWidth="1"/>
    <col min="1284" max="1284" width="13.42578125" style="3" customWidth="1"/>
    <col min="1285" max="1285" width="14.28515625" style="3" customWidth="1"/>
    <col min="1286" max="1286" width="10" style="3"/>
    <col min="1287" max="1287" width="14.28515625" style="3" customWidth="1"/>
    <col min="1288" max="1288" width="10" style="3"/>
    <col min="1289" max="1289" width="12.7109375" style="3" customWidth="1"/>
    <col min="1290" max="1292" width="10" style="3"/>
    <col min="1293" max="1293" width="12" style="3" customWidth="1"/>
    <col min="1294" max="1294" width="10" style="3"/>
    <col min="1295" max="1295" width="0" style="3" hidden="1" customWidth="1"/>
    <col min="1296" max="1537" width="10" style="3"/>
    <col min="1538" max="1538" width="24.28515625" style="3" customWidth="1"/>
    <col min="1539" max="1539" width="12" style="3" customWidth="1"/>
    <col min="1540" max="1540" width="13.42578125" style="3" customWidth="1"/>
    <col min="1541" max="1541" width="14.28515625" style="3" customWidth="1"/>
    <col min="1542" max="1542" width="10" style="3"/>
    <col min="1543" max="1543" width="14.28515625" style="3" customWidth="1"/>
    <col min="1544" max="1544" width="10" style="3"/>
    <col min="1545" max="1545" width="12.7109375" style="3" customWidth="1"/>
    <col min="1546" max="1548" width="10" style="3"/>
    <col min="1549" max="1549" width="12" style="3" customWidth="1"/>
    <col min="1550" max="1550" width="10" style="3"/>
    <col min="1551" max="1551" width="0" style="3" hidden="1" customWidth="1"/>
    <col min="1552" max="1793" width="10" style="3"/>
    <col min="1794" max="1794" width="24.28515625" style="3" customWidth="1"/>
    <col min="1795" max="1795" width="12" style="3" customWidth="1"/>
    <col min="1796" max="1796" width="13.42578125" style="3" customWidth="1"/>
    <col min="1797" max="1797" width="14.28515625" style="3" customWidth="1"/>
    <col min="1798" max="1798" width="10" style="3"/>
    <col min="1799" max="1799" width="14.28515625" style="3" customWidth="1"/>
    <col min="1800" max="1800" width="10" style="3"/>
    <col min="1801" max="1801" width="12.7109375" style="3" customWidth="1"/>
    <col min="1802" max="1804" width="10" style="3"/>
    <col min="1805" max="1805" width="12" style="3" customWidth="1"/>
    <col min="1806" max="1806" width="10" style="3"/>
    <col min="1807" max="1807" width="0" style="3" hidden="1" customWidth="1"/>
    <col min="1808" max="2049" width="10" style="3"/>
    <col min="2050" max="2050" width="24.28515625" style="3" customWidth="1"/>
    <col min="2051" max="2051" width="12" style="3" customWidth="1"/>
    <col min="2052" max="2052" width="13.42578125" style="3" customWidth="1"/>
    <col min="2053" max="2053" width="14.28515625" style="3" customWidth="1"/>
    <col min="2054" max="2054" width="10" style="3"/>
    <col min="2055" max="2055" width="14.28515625" style="3" customWidth="1"/>
    <col min="2056" max="2056" width="10" style="3"/>
    <col min="2057" max="2057" width="12.7109375" style="3" customWidth="1"/>
    <col min="2058" max="2060" width="10" style="3"/>
    <col min="2061" max="2061" width="12" style="3" customWidth="1"/>
    <col min="2062" max="2062" width="10" style="3"/>
    <col min="2063" max="2063" width="0" style="3" hidden="1" customWidth="1"/>
    <col min="2064" max="2305" width="10" style="3"/>
    <col min="2306" max="2306" width="24.28515625" style="3" customWidth="1"/>
    <col min="2307" max="2307" width="12" style="3" customWidth="1"/>
    <col min="2308" max="2308" width="13.42578125" style="3" customWidth="1"/>
    <col min="2309" max="2309" width="14.28515625" style="3" customWidth="1"/>
    <col min="2310" max="2310" width="10" style="3"/>
    <col min="2311" max="2311" width="14.28515625" style="3" customWidth="1"/>
    <col min="2312" max="2312" width="10" style="3"/>
    <col min="2313" max="2313" width="12.7109375" style="3" customWidth="1"/>
    <col min="2314" max="2316" width="10" style="3"/>
    <col min="2317" max="2317" width="12" style="3" customWidth="1"/>
    <col min="2318" max="2318" width="10" style="3"/>
    <col min="2319" max="2319" width="0" style="3" hidden="1" customWidth="1"/>
    <col min="2320" max="2561" width="10" style="3"/>
    <col min="2562" max="2562" width="24.28515625" style="3" customWidth="1"/>
    <col min="2563" max="2563" width="12" style="3" customWidth="1"/>
    <col min="2564" max="2564" width="13.42578125" style="3" customWidth="1"/>
    <col min="2565" max="2565" width="14.28515625" style="3" customWidth="1"/>
    <col min="2566" max="2566" width="10" style="3"/>
    <col min="2567" max="2567" width="14.28515625" style="3" customWidth="1"/>
    <col min="2568" max="2568" width="10" style="3"/>
    <col min="2569" max="2569" width="12.7109375" style="3" customWidth="1"/>
    <col min="2570" max="2572" width="10" style="3"/>
    <col min="2573" max="2573" width="12" style="3" customWidth="1"/>
    <col min="2574" max="2574" width="10" style="3"/>
    <col min="2575" max="2575" width="0" style="3" hidden="1" customWidth="1"/>
    <col min="2576" max="2817" width="10" style="3"/>
    <col min="2818" max="2818" width="24.28515625" style="3" customWidth="1"/>
    <col min="2819" max="2819" width="12" style="3" customWidth="1"/>
    <col min="2820" max="2820" width="13.42578125" style="3" customWidth="1"/>
    <col min="2821" max="2821" width="14.28515625" style="3" customWidth="1"/>
    <col min="2822" max="2822" width="10" style="3"/>
    <col min="2823" max="2823" width="14.28515625" style="3" customWidth="1"/>
    <col min="2824" max="2824" width="10" style="3"/>
    <col min="2825" max="2825" width="12.7109375" style="3" customWidth="1"/>
    <col min="2826" max="2828" width="10" style="3"/>
    <col min="2829" max="2829" width="12" style="3" customWidth="1"/>
    <col min="2830" max="2830" width="10" style="3"/>
    <col min="2831" max="2831" width="0" style="3" hidden="1" customWidth="1"/>
    <col min="2832" max="3073" width="10" style="3"/>
    <col min="3074" max="3074" width="24.28515625" style="3" customWidth="1"/>
    <col min="3075" max="3075" width="12" style="3" customWidth="1"/>
    <col min="3076" max="3076" width="13.42578125" style="3" customWidth="1"/>
    <col min="3077" max="3077" width="14.28515625" style="3" customWidth="1"/>
    <col min="3078" max="3078" width="10" style="3"/>
    <col min="3079" max="3079" width="14.28515625" style="3" customWidth="1"/>
    <col min="3080" max="3080" width="10" style="3"/>
    <col min="3081" max="3081" width="12.7109375" style="3" customWidth="1"/>
    <col min="3082" max="3084" width="10" style="3"/>
    <col min="3085" max="3085" width="12" style="3" customWidth="1"/>
    <col min="3086" max="3086" width="10" style="3"/>
    <col min="3087" max="3087" width="0" style="3" hidden="1" customWidth="1"/>
    <col min="3088" max="3329" width="10" style="3"/>
    <col min="3330" max="3330" width="24.28515625" style="3" customWidth="1"/>
    <col min="3331" max="3331" width="12" style="3" customWidth="1"/>
    <col min="3332" max="3332" width="13.42578125" style="3" customWidth="1"/>
    <col min="3333" max="3333" width="14.28515625" style="3" customWidth="1"/>
    <col min="3334" max="3334" width="10" style="3"/>
    <col min="3335" max="3335" width="14.28515625" style="3" customWidth="1"/>
    <col min="3336" max="3336" width="10" style="3"/>
    <col min="3337" max="3337" width="12.7109375" style="3" customWidth="1"/>
    <col min="3338" max="3340" width="10" style="3"/>
    <col min="3341" max="3341" width="12" style="3" customWidth="1"/>
    <col min="3342" max="3342" width="10" style="3"/>
    <col min="3343" max="3343" width="0" style="3" hidden="1" customWidth="1"/>
    <col min="3344" max="3585" width="10" style="3"/>
    <col min="3586" max="3586" width="24.28515625" style="3" customWidth="1"/>
    <col min="3587" max="3587" width="12" style="3" customWidth="1"/>
    <col min="3588" max="3588" width="13.42578125" style="3" customWidth="1"/>
    <col min="3589" max="3589" width="14.28515625" style="3" customWidth="1"/>
    <col min="3590" max="3590" width="10" style="3"/>
    <col min="3591" max="3591" width="14.28515625" style="3" customWidth="1"/>
    <col min="3592" max="3592" width="10" style="3"/>
    <col min="3593" max="3593" width="12.7109375" style="3" customWidth="1"/>
    <col min="3594" max="3596" width="10" style="3"/>
    <col min="3597" max="3597" width="12" style="3" customWidth="1"/>
    <col min="3598" max="3598" width="10" style="3"/>
    <col min="3599" max="3599" width="0" style="3" hidden="1" customWidth="1"/>
    <col min="3600" max="3841" width="10" style="3"/>
    <col min="3842" max="3842" width="24.28515625" style="3" customWidth="1"/>
    <col min="3843" max="3843" width="12" style="3" customWidth="1"/>
    <col min="3844" max="3844" width="13.42578125" style="3" customWidth="1"/>
    <col min="3845" max="3845" width="14.28515625" style="3" customWidth="1"/>
    <col min="3846" max="3846" width="10" style="3"/>
    <col min="3847" max="3847" width="14.28515625" style="3" customWidth="1"/>
    <col min="3848" max="3848" width="10" style="3"/>
    <col min="3849" max="3849" width="12.7109375" style="3" customWidth="1"/>
    <col min="3850" max="3852" width="10" style="3"/>
    <col min="3853" max="3853" width="12" style="3" customWidth="1"/>
    <col min="3854" max="3854" width="10" style="3"/>
    <col min="3855" max="3855" width="0" style="3" hidden="1" customWidth="1"/>
    <col min="3856" max="4097" width="10" style="3"/>
    <col min="4098" max="4098" width="24.28515625" style="3" customWidth="1"/>
    <col min="4099" max="4099" width="12" style="3" customWidth="1"/>
    <col min="4100" max="4100" width="13.42578125" style="3" customWidth="1"/>
    <col min="4101" max="4101" width="14.28515625" style="3" customWidth="1"/>
    <col min="4102" max="4102" width="10" style="3"/>
    <col min="4103" max="4103" width="14.28515625" style="3" customWidth="1"/>
    <col min="4104" max="4104" width="10" style="3"/>
    <col min="4105" max="4105" width="12.7109375" style="3" customWidth="1"/>
    <col min="4106" max="4108" width="10" style="3"/>
    <col min="4109" max="4109" width="12" style="3" customWidth="1"/>
    <col min="4110" max="4110" width="10" style="3"/>
    <col min="4111" max="4111" width="0" style="3" hidden="1" customWidth="1"/>
    <col min="4112" max="4353" width="10" style="3"/>
    <col min="4354" max="4354" width="24.28515625" style="3" customWidth="1"/>
    <col min="4355" max="4355" width="12" style="3" customWidth="1"/>
    <col min="4356" max="4356" width="13.42578125" style="3" customWidth="1"/>
    <col min="4357" max="4357" width="14.28515625" style="3" customWidth="1"/>
    <col min="4358" max="4358" width="10" style="3"/>
    <col min="4359" max="4359" width="14.28515625" style="3" customWidth="1"/>
    <col min="4360" max="4360" width="10" style="3"/>
    <col min="4361" max="4361" width="12.7109375" style="3" customWidth="1"/>
    <col min="4362" max="4364" width="10" style="3"/>
    <col min="4365" max="4365" width="12" style="3" customWidth="1"/>
    <col min="4366" max="4366" width="10" style="3"/>
    <col min="4367" max="4367" width="0" style="3" hidden="1" customWidth="1"/>
    <col min="4368" max="4609" width="10" style="3"/>
    <col min="4610" max="4610" width="24.28515625" style="3" customWidth="1"/>
    <col min="4611" max="4611" width="12" style="3" customWidth="1"/>
    <col min="4612" max="4612" width="13.42578125" style="3" customWidth="1"/>
    <col min="4613" max="4613" width="14.28515625" style="3" customWidth="1"/>
    <col min="4614" max="4614" width="10" style="3"/>
    <col min="4615" max="4615" width="14.28515625" style="3" customWidth="1"/>
    <col min="4616" max="4616" width="10" style="3"/>
    <col min="4617" max="4617" width="12.7109375" style="3" customWidth="1"/>
    <col min="4618" max="4620" width="10" style="3"/>
    <col min="4621" max="4621" width="12" style="3" customWidth="1"/>
    <col min="4622" max="4622" width="10" style="3"/>
    <col min="4623" max="4623" width="0" style="3" hidden="1" customWidth="1"/>
    <col min="4624" max="4865" width="10" style="3"/>
    <col min="4866" max="4866" width="24.28515625" style="3" customWidth="1"/>
    <col min="4867" max="4867" width="12" style="3" customWidth="1"/>
    <col min="4868" max="4868" width="13.42578125" style="3" customWidth="1"/>
    <col min="4869" max="4869" width="14.28515625" style="3" customWidth="1"/>
    <col min="4870" max="4870" width="10" style="3"/>
    <col min="4871" max="4871" width="14.28515625" style="3" customWidth="1"/>
    <col min="4872" max="4872" width="10" style="3"/>
    <col min="4873" max="4873" width="12.7109375" style="3" customWidth="1"/>
    <col min="4874" max="4876" width="10" style="3"/>
    <col min="4877" max="4877" width="12" style="3" customWidth="1"/>
    <col min="4878" max="4878" width="10" style="3"/>
    <col min="4879" max="4879" width="0" style="3" hidden="1" customWidth="1"/>
    <col min="4880" max="5121" width="10" style="3"/>
    <col min="5122" max="5122" width="24.28515625" style="3" customWidth="1"/>
    <col min="5123" max="5123" width="12" style="3" customWidth="1"/>
    <col min="5124" max="5124" width="13.42578125" style="3" customWidth="1"/>
    <col min="5125" max="5125" width="14.28515625" style="3" customWidth="1"/>
    <col min="5126" max="5126" width="10" style="3"/>
    <col min="5127" max="5127" width="14.28515625" style="3" customWidth="1"/>
    <col min="5128" max="5128" width="10" style="3"/>
    <col min="5129" max="5129" width="12.7109375" style="3" customWidth="1"/>
    <col min="5130" max="5132" width="10" style="3"/>
    <col min="5133" max="5133" width="12" style="3" customWidth="1"/>
    <col min="5134" max="5134" width="10" style="3"/>
    <col min="5135" max="5135" width="0" style="3" hidden="1" customWidth="1"/>
    <col min="5136" max="5377" width="10" style="3"/>
    <col min="5378" max="5378" width="24.28515625" style="3" customWidth="1"/>
    <col min="5379" max="5379" width="12" style="3" customWidth="1"/>
    <col min="5380" max="5380" width="13.42578125" style="3" customWidth="1"/>
    <col min="5381" max="5381" width="14.28515625" style="3" customWidth="1"/>
    <col min="5382" max="5382" width="10" style="3"/>
    <col min="5383" max="5383" width="14.28515625" style="3" customWidth="1"/>
    <col min="5384" max="5384" width="10" style="3"/>
    <col min="5385" max="5385" width="12.7109375" style="3" customWidth="1"/>
    <col min="5386" max="5388" width="10" style="3"/>
    <col min="5389" max="5389" width="12" style="3" customWidth="1"/>
    <col min="5390" max="5390" width="10" style="3"/>
    <col min="5391" max="5391" width="0" style="3" hidden="1" customWidth="1"/>
    <col min="5392" max="5633" width="10" style="3"/>
    <col min="5634" max="5634" width="24.28515625" style="3" customWidth="1"/>
    <col min="5635" max="5635" width="12" style="3" customWidth="1"/>
    <col min="5636" max="5636" width="13.42578125" style="3" customWidth="1"/>
    <col min="5637" max="5637" width="14.28515625" style="3" customWidth="1"/>
    <col min="5638" max="5638" width="10" style="3"/>
    <col min="5639" max="5639" width="14.28515625" style="3" customWidth="1"/>
    <col min="5640" max="5640" width="10" style="3"/>
    <col min="5641" max="5641" width="12.7109375" style="3" customWidth="1"/>
    <col min="5642" max="5644" width="10" style="3"/>
    <col min="5645" max="5645" width="12" style="3" customWidth="1"/>
    <col min="5646" max="5646" width="10" style="3"/>
    <col min="5647" max="5647" width="0" style="3" hidden="1" customWidth="1"/>
    <col min="5648" max="5889" width="10" style="3"/>
    <col min="5890" max="5890" width="24.28515625" style="3" customWidth="1"/>
    <col min="5891" max="5891" width="12" style="3" customWidth="1"/>
    <col min="5892" max="5892" width="13.42578125" style="3" customWidth="1"/>
    <col min="5893" max="5893" width="14.28515625" style="3" customWidth="1"/>
    <col min="5894" max="5894" width="10" style="3"/>
    <col min="5895" max="5895" width="14.28515625" style="3" customWidth="1"/>
    <col min="5896" max="5896" width="10" style="3"/>
    <col min="5897" max="5897" width="12.7109375" style="3" customWidth="1"/>
    <col min="5898" max="5900" width="10" style="3"/>
    <col min="5901" max="5901" width="12" style="3" customWidth="1"/>
    <col min="5902" max="5902" width="10" style="3"/>
    <col min="5903" max="5903" width="0" style="3" hidden="1" customWidth="1"/>
    <col min="5904" max="6145" width="10" style="3"/>
    <col min="6146" max="6146" width="24.28515625" style="3" customWidth="1"/>
    <col min="6147" max="6147" width="12" style="3" customWidth="1"/>
    <col min="6148" max="6148" width="13.42578125" style="3" customWidth="1"/>
    <col min="6149" max="6149" width="14.28515625" style="3" customWidth="1"/>
    <col min="6150" max="6150" width="10" style="3"/>
    <col min="6151" max="6151" width="14.28515625" style="3" customWidth="1"/>
    <col min="6152" max="6152" width="10" style="3"/>
    <col min="6153" max="6153" width="12.7109375" style="3" customWidth="1"/>
    <col min="6154" max="6156" width="10" style="3"/>
    <col min="6157" max="6157" width="12" style="3" customWidth="1"/>
    <col min="6158" max="6158" width="10" style="3"/>
    <col min="6159" max="6159" width="0" style="3" hidden="1" customWidth="1"/>
    <col min="6160" max="6401" width="10" style="3"/>
    <col min="6402" max="6402" width="24.28515625" style="3" customWidth="1"/>
    <col min="6403" max="6403" width="12" style="3" customWidth="1"/>
    <col min="6404" max="6404" width="13.42578125" style="3" customWidth="1"/>
    <col min="6405" max="6405" width="14.28515625" style="3" customWidth="1"/>
    <col min="6406" max="6406" width="10" style="3"/>
    <col min="6407" max="6407" width="14.28515625" style="3" customWidth="1"/>
    <col min="6408" max="6408" width="10" style="3"/>
    <col min="6409" max="6409" width="12.7109375" style="3" customWidth="1"/>
    <col min="6410" max="6412" width="10" style="3"/>
    <col min="6413" max="6413" width="12" style="3" customWidth="1"/>
    <col min="6414" max="6414" width="10" style="3"/>
    <col min="6415" max="6415" width="0" style="3" hidden="1" customWidth="1"/>
    <col min="6416" max="6657" width="10" style="3"/>
    <col min="6658" max="6658" width="24.28515625" style="3" customWidth="1"/>
    <col min="6659" max="6659" width="12" style="3" customWidth="1"/>
    <col min="6660" max="6660" width="13.42578125" style="3" customWidth="1"/>
    <col min="6661" max="6661" width="14.28515625" style="3" customWidth="1"/>
    <col min="6662" max="6662" width="10" style="3"/>
    <col min="6663" max="6663" width="14.28515625" style="3" customWidth="1"/>
    <col min="6664" max="6664" width="10" style="3"/>
    <col min="6665" max="6665" width="12.7109375" style="3" customWidth="1"/>
    <col min="6666" max="6668" width="10" style="3"/>
    <col min="6669" max="6669" width="12" style="3" customWidth="1"/>
    <col min="6670" max="6670" width="10" style="3"/>
    <col min="6671" max="6671" width="0" style="3" hidden="1" customWidth="1"/>
    <col min="6672" max="6913" width="10" style="3"/>
    <col min="6914" max="6914" width="24.28515625" style="3" customWidth="1"/>
    <col min="6915" max="6915" width="12" style="3" customWidth="1"/>
    <col min="6916" max="6916" width="13.42578125" style="3" customWidth="1"/>
    <col min="6917" max="6917" width="14.28515625" style="3" customWidth="1"/>
    <col min="6918" max="6918" width="10" style="3"/>
    <col min="6919" max="6919" width="14.28515625" style="3" customWidth="1"/>
    <col min="6920" max="6920" width="10" style="3"/>
    <col min="6921" max="6921" width="12.7109375" style="3" customWidth="1"/>
    <col min="6922" max="6924" width="10" style="3"/>
    <col min="6925" max="6925" width="12" style="3" customWidth="1"/>
    <col min="6926" max="6926" width="10" style="3"/>
    <col min="6927" max="6927" width="0" style="3" hidden="1" customWidth="1"/>
    <col min="6928" max="7169" width="10" style="3"/>
    <col min="7170" max="7170" width="24.28515625" style="3" customWidth="1"/>
    <col min="7171" max="7171" width="12" style="3" customWidth="1"/>
    <col min="7172" max="7172" width="13.42578125" style="3" customWidth="1"/>
    <col min="7173" max="7173" width="14.28515625" style="3" customWidth="1"/>
    <col min="7174" max="7174" width="10" style="3"/>
    <col min="7175" max="7175" width="14.28515625" style="3" customWidth="1"/>
    <col min="7176" max="7176" width="10" style="3"/>
    <col min="7177" max="7177" width="12.7109375" style="3" customWidth="1"/>
    <col min="7178" max="7180" width="10" style="3"/>
    <col min="7181" max="7181" width="12" style="3" customWidth="1"/>
    <col min="7182" max="7182" width="10" style="3"/>
    <col min="7183" max="7183" width="0" style="3" hidden="1" customWidth="1"/>
    <col min="7184" max="7425" width="10" style="3"/>
    <col min="7426" max="7426" width="24.28515625" style="3" customWidth="1"/>
    <col min="7427" max="7427" width="12" style="3" customWidth="1"/>
    <col min="7428" max="7428" width="13.42578125" style="3" customWidth="1"/>
    <col min="7429" max="7429" width="14.28515625" style="3" customWidth="1"/>
    <col min="7430" max="7430" width="10" style="3"/>
    <col min="7431" max="7431" width="14.28515625" style="3" customWidth="1"/>
    <col min="7432" max="7432" width="10" style="3"/>
    <col min="7433" max="7433" width="12.7109375" style="3" customWidth="1"/>
    <col min="7434" max="7436" width="10" style="3"/>
    <col min="7437" max="7437" width="12" style="3" customWidth="1"/>
    <col min="7438" max="7438" width="10" style="3"/>
    <col min="7439" max="7439" width="0" style="3" hidden="1" customWidth="1"/>
    <col min="7440" max="7681" width="10" style="3"/>
    <col min="7682" max="7682" width="24.28515625" style="3" customWidth="1"/>
    <col min="7683" max="7683" width="12" style="3" customWidth="1"/>
    <col min="7684" max="7684" width="13.42578125" style="3" customWidth="1"/>
    <col min="7685" max="7685" width="14.28515625" style="3" customWidth="1"/>
    <col min="7686" max="7686" width="10" style="3"/>
    <col min="7687" max="7687" width="14.28515625" style="3" customWidth="1"/>
    <col min="7688" max="7688" width="10" style="3"/>
    <col min="7689" max="7689" width="12.7109375" style="3" customWidth="1"/>
    <col min="7690" max="7692" width="10" style="3"/>
    <col min="7693" max="7693" width="12" style="3" customWidth="1"/>
    <col min="7694" max="7694" width="10" style="3"/>
    <col min="7695" max="7695" width="0" style="3" hidden="1" customWidth="1"/>
    <col min="7696" max="7937" width="10" style="3"/>
    <col min="7938" max="7938" width="24.28515625" style="3" customWidth="1"/>
    <col min="7939" max="7939" width="12" style="3" customWidth="1"/>
    <col min="7940" max="7940" width="13.42578125" style="3" customWidth="1"/>
    <col min="7941" max="7941" width="14.28515625" style="3" customWidth="1"/>
    <col min="7942" max="7942" width="10" style="3"/>
    <col min="7943" max="7943" width="14.28515625" style="3" customWidth="1"/>
    <col min="7944" max="7944" width="10" style="3"/>
    <col min="7945" max="7945" width="12.7109375" style="3" customWidth="1"/>
    <col min="7946" max="7948" width="10" style="3"/>
    <col min="7949" max="7949" width="12" style="3" customWidth="1"/>
    <col min="7950" max="7950" width="10" style="3"/>
    <col min="7951" max="7951" width="0" style="3" hidden="1" customWidth="1"/>
    <col min="7952" max="8193" width="10" style="3"/>
    <col min="8194" max="8194" width="24.28515625" style="3" customWidth="1"/>
    <col min="8195" max="8195" width="12" style="3" customWidth="1"/>
    <col min="8196" max="8196" width="13.42578125" style="3" customWidth="1"/>
    <col min="8197" max="8197" width="14.28515625" style="3" customWidth="1"/>
    <col min="8198" max="8198" width="10" style="3"/>
    <col min="8199" max="8199" width="14.28515625" style="3" customWidth="1"/>
    <col min="8200" max="8200" width="10" style="3"/>
    <col min="8201" max="8201" width="12.7109375" style="3" customWidth="1"/>
    <col min="8202" max="8204" width="10" style="3"/>
    <col min="8205" max="8205" width="12" style="3" customWidth="1"/>
    <col min="8206" max="8206" width="10" style="3"/>
    <col min="8207" max="8207" width="0" style="3" hidden="1" customWidth="1"/>
    <col min="8208" max="8449" width="10" style="3"/>
    <col min="8450" max="8450" width="24.28515625" style="3" customWidth="1"/>
    <col min="8451" max="8451" width="12" style="3" customWidth="1"/>
    <col min="8452" max="8452" width="13.42578125" style="3" customWidth="1"/>
    <col min="8453" max="8453" width="14.28515625" style="3" customWidth="1"/>
    <col min="8454" max="8454" width="10" style="3"/>
    <col min="8455" max="8455" width="14.28515625" style="3" customWidth="1"/>
    <col min="8456" max="8456" width="10" style="3"/>
    <col min="8457" max="8457" width="12.7109375" style="3" customWidth="1"/>
    <col min="8458" max="8460" width="10" style="3"/>
    <col min="8461" max="8461" width="12" style="3" customWidth="1"/>
    <col min="8462" max="8462" width="10" style="3"/>
    <col min="8463" max="8463" width="0" style="3" hidden="1" customWidth="1"/>
    <col min="8464" max="8705" width="10" style="3"/>
    <col min="8706" max="8706" width="24.28515625" style="3" customWidth="1"/>
    <col min="8707" max="8707" width="12" style="3" customWidth="1"/>
    <col min="8708" max="8708" width="13.42578125" style="3" customWidth="1"/>
    <col min="8709" max="8709" width="14.28515625" style="3" customWidth="1"/>
    <col min="8710" max="8710" width="10" style="3"/>
    <col min="8711" max="8711" width="14.28515625" style="3" customWidth="1"/>
    <col min="8712" max="8712" width="10" style="3"/>
    <col min="8713" max="8713" width="12.7109375" style="3" customWidth="1"/>
    <col min="8714" max="8716" width="10" style="3"/>
    <col min="8717" max="8717" width="12" style="3" customWidth="1"/>
    <col min="8718" max="8718" width="10" style="3"/>
    <col min="8719" max="8719" width="0" style="3" hidden="1" customWidth="1"/>
    <col min="8720" max="8961" width="10" style="3"/>
    <col min="8962" max="8962" width="24.28515625" style="3" customWidth="1"/>
    <col min="8963" max="8963" width="12" style="3" customWidth="1"/>
    <col min="8964" max="8964" width="13.42578125" style="3" customWidth="1"/>
    <col min="8965" max="8965" width="14.28515625" style="3" customWidth="1"/>
    <col min="8966" max="8966" width="10" style="3"/>
    <col min="8967" max="8967" width="14.28515625" style="3" customWidth="1"/>
    <col min="8968" max="8968" width="10" style="3"/>
    <col min="8969" max="8969" width="12.7109375" style="3" customWidth="1"/>
    <col min="8970" max="8972" width="10" style="3"/>
    <col min="8973" max="8973" width="12" style="3" customWidth="1"/>
    <col min="8974" max="8974" width="10" style="3"/>
    <col min="8975" max="8975" width="0" style="3" hidden="1" customWidth="1"/>
    <col min="8976" max="9217" width="10" style="3"/>
    <col min="9218" max="9218" width="24.28515625" style="3" customWidth="1"/>
    <col min="9219" max="9219" width="12" style="3" customWidth="1"/>
    <col min="9220" max="9220" width="13.42578125" style="3" customWidth="1"/>
    <col min="9221" max="9221" width="14.28515625" style="3" customWidth="1"/>
    <col min="9222" max="9222" width="10" style="3"/>
    <col min="9223" max="9223" width="14.28515625" style="3" customWidth="1"/>
    <col min="9224" max="9224" width="10" style="3"/>
    <col min="9225" max="9225" width="12.7109375" style="3" customWidth="1"/>
    <col min="9226" max="9228" width="10" style="3"/>
    <col min="9229" max="9229" width="12" style="3" customWidth="1"/>
    <col min="9230" max="9230" width="10" style="3"/>
    <col min="9231" max="9231" width="0" style="3" hidden="1" customWidth="1"/>
    <col min="9232" max="9473" width="10" style="3"/>
    <col min="9474" max="9474" width="24.28515625" style="3" customWidth="1"/>
    <col min="9475" max="9475" width="12" style="3" customWidth="1"/>
    <col min="9476" max="9476" width="13.42578125" style="3" customWidth="1"/>
    <col min="9477" max="9477" width="14.28515625" style="3" customWidth="1"/>
    <col min="9478" max="9478" width="10" style="3"/>
    <col min="9479" max="9479" width="14.28515625" style="3" customWidth="1"/>
    <col min="9480" max="9480" width="10" style="3"/>
    <col min="9481" max="9481" width="12.7109375" style="3" customWidth="1"/>
    <col min="9482" max="9484" width="10" style="3"/>
    <col min="9485" max="9485" width="12" style="3" customWidth="1"/>
    <col min="9486" max="9486" width="10" style="3"/>
    <col min="9487" max="9487" width="0" style="3" hidden="1" customWidth="1"/>
    <col min="9488" max="9729" width="10" style="3"/>
    <col min="9730" max="9730" width="24.28515625" style="3" customWidth="1"/>
    <col min="9731" max="9731" width="12" style="3" customWidth="1"/>
    <col min="9732" max="9732" width="13.42578125" style="3" customWidth="1"/>
    <col min="9733" max="9733" width="14.28515625" style="3" customWidth="1"/>
    <col min="9734" max="9734" width="10" style="3"/>
    <col min="9735" max="9735" width="14.28515625" style="3" customWidth="1"/>
    <col min="9736" max="9736" width="10" style="3"/>
    <col min="9737" max="9737" width="12.7109375" style="3" customWidth="1"/>
    <col min="9738" max="9740" width="10" style="3"/>
    <col min="9741" max="9741" width="12" style="3" customWidth="1"/>
    <col min="9742" max="9742" width="10" style="3"/>
    <col min="9743" max="9743" width="0" style="3" hidden="1" customWidth="1"/>
    <col min="9744" max="9985" width="10" style="3"/>
    <col min="9986" max="9986" width="24.28515625" style="3" customWidth="1"/>
    <col min="9987" max="9987" width="12" style="3" customWidth="1"/>
    <col min="9988" max="9988" width="13.42578125" style="3" customWidth="1"/>
    <col min="9989" max="9989" width="14.28515625" style="3" customWidth="1"/>
    <col min="9990" max="9990" width="10" style="3"/>
    <col min="9991" max="9991" width="14.28515625" style="3" customWidth="1"/>
    <col min="9992" max="9992" width="10" style="3"/>
    <col min="9993" max="9993" width="12.7109375" style="3" customWidth="1"/>
    <col min="9994" max="9996" width="10" style="3"/>
    <col min="9997" max="9997" width="12" style="3" customWidth="1"/>
    <col min="9998" max="9998" width="10" style="3"/>
    <col min="9999" max="9999" width="0" style="3" hidden="1" customWidth="1"/>
    <col min="10000" max="10241" width="10" style="3"/>
    <col min="10242" max="10242" width="24.28515625" style="3" customWidth="1"/>
    <col min="10243" max="10243" width="12" style="3" customWidth="1"/>
    <col min="10244" max="10244" width="13.42578125" style="3" customWidth="1"/>
    <col min="10245" max="10245" width="14.28515625" style="3" customWidth="1"/>
    <col min="10246" max="10246" width="10" style="3"/>
    <col min="10247" max="10247" width="14.28515625" style="3" customWidth="1"/>
    <col min="10248" max="10248" width="10" style="3"/>
    <col min="10249" max="10249" width="12.7109375" style="3" customWidth="1"/>
    <col min="10250" max="10252" width="10" style="3"/>
    <col min="10253" max="10253" width="12" style="3" customWidth="1"/>
    <col min="10254" max="10254" width="10" style="3"/>
    <col min="10255" max="10255" width="0" style="3" hidden="1" customWidth="1"/>
    <col min="10256" max="10497" width="10" style="3"/>
    <col min="10498" max="10498" width="24.28515625" style="3" customWidth="1"/>
    <col min="10499" max="10499" width="12" style="3" customWidth="1"/>
    <col min="10500" max="10500" width="13.42578125" style="3" customWidth="1"/>
    <col min="10501" max="10501" width="14.28515625" style="3" customWidth="1"/>
    <col min="10502" max="10502" width="10" style="3"/>
    <col min="10503" max="10503" width="14.28515625" style="3" customWidth="1"/>
    <col min="10504" max="10504" width="10" style="3"/>
    <col min="10505" max="10505" width="12.7109375" style="3" customWidth="1"/>
    <col min="10506" max="10508" width="10" style="3"/>
    <col min="10509" max="10509" width="12" style="3" customWidth="1"/>
    <col min="10510" max="10510" width="10" style="3"/>
    <col min="10511" max="10511" width="0" style="3" hidden="1" customWidth="1"/>
    <col min="10512" max="10753" width="10" style="3"/>
    <col min="10754" max="10754" width="24.28515625" style="3" customWidth="1"/>
    <col min="10755" max="10755" width="12" style="3" customWidth="1"/>
    <col min="10756" max="10756" width="13.42578125" style="3" customWidth="1"/>
    <col min="10757" max="10757" width="14.28515625" style="3" customWidth="1"/>
    <col min="10758" max="10758" width="10" style="3"/>
    <col min="10759" max="10759" width="14.28515625" style="3" customWidth="1"/>
    <col min="10760" max="10760" width="10" style="3"/>
    <col min="10761" max="10761" width="12.7109375" style="3" customWidth="1"/>
    <col min="10762" max="10764" width="10" style="3"/>
    <col min="10765" max="10765" width="12" style="3" customWidth="1"/>
    <col min="10766" max="10766" width="10" style="3"/>
    <col min="10767" max="10767" width="0" style="3" hidden="1" customWidth="1"/>
    <col min="10768" max="11009" width="10" style="3"/>
    <col min="11010" max="11010" width="24.28515625" style="3" customWidth="1"/>
    <col min="11011" max="11011" width="12" style="3" customWidth="1"/>
    <col min="11012" max="11012" width="13.42578125" style="3" customWidth="1"/>
    <col min="11013" max="11013" width="14.28515625" style="3" customWidth="1"/>
    <col min="11014" max="11014" width="10" style="3"/>
    <col min="11015" max="11015" width="14.28515625" style="3" customWidth="1"/>
    <col min="11016" max="11016" width="10" style="3"/>
    <col min="11017" max="11017" width="12.7109375" style="3" customWidth="1"/>
    <col min="11018" max="11020" width="10" style="3"/>
    <col min="11021" max="11021" width="12" style="3" customWidth="1"/>
    <col min="11022" max="11022" width="10" style="3"/>
    <col min="11023" max="11023" width="0" style="3" hidden="1" customWidth="1"/>
    <col min="11024" max="11265" width="10" style="3"/>
    <col min="11266" max="11266" width="24.28515625" style="3" customWidth="1"/>
    <col min="11267" max="11267" width="12" style="3" customWidth="1"/>
    <col min="11268" max="11268" width="13.42578125" style="3" customWidth="1"/>
    <col min="11269" max="11269" width="14.28515625" style="3" customWidth="1"/>
    <col min="11270" max="11270" width="10" style="3"/>
    <col min="11271" max="11271" width="14.28515625" style="3" customWidth="1"/>
    <col min="11272" max="11272" width="10" style="3"/>
    <col min="11273" max="11273" width="12.7109375" style="3" customWidth="1"/>
    <col min="11274" max="11276" width="10" style="3"/>
    <col min="11277" max="11277" width="12" style="3" customWidth="1"/>
    <col min="11278" max="11278" width="10" style="3"/>
    <col min="11279" max="11279" width="0" style="3" hidden="1" customWidth="1"/>
    <col min="11280" max="11521" width="10" style="3"/>
    <col min="11522" max="11522" width="24.28515625" style="3" customWidth="1"/>
    <col min="11523" max="11523" width="12" style="3" customWidth="1"/>
    <col min="11524" max="11524" width="13.42578125" style="3" customWidth="1"/>
    <col min="11525" max="11525" width="14.28515625" style="3" customWidth="1"/>
    <col min="11526" max="11526" width="10" style="3"/>
    <col min="11527" max="11527" width="14.28515625" style="3" customWidth="1"/>
    <col min="11528" max="11528" width="10" style="3"/>
    <col min="11529" max="11529" width="12.7109375" style="3" customWidth="1"/>
    <col min="11530" max="11532" width="10" style="3"/>
    <col min="11533" max="11533" width="12" style="3" customWidth="1"/>
    <col min="11534" max="11534" width="10" style="3"/>
    <col min="11535" max="11535" width="0" style="3" hidden="1" customWidth="1"/>
    <col min="11536" max="11777" width="10" style="3"/>
    <col min="11778" max="11778" width="24.28515625" style="3" customWidth="1"/>
    <col min="11779" max="11779" width="12" style="3" customWidth="1"/>
    <col min="11780" max="11780" width="13.42578125" style="3" customWidth="1"/>
    <col min="11781" max="11781" width="14.28515625" style="3" customWidth="1"/>
    <col min="11782" max="11782" width="10" style="3"/>
    <col min="11783" max="11783" width="14.28515625" style="3" customWidth="1"/>
    <col min="11784" max="11784" width="10" style="3"/>
    <col min="11785" max="11785" width="12.7109375" style="3" customWidth="1"/>
    <col min="11786" max="11788" width="10" style="3"/>
    <col min="11789" max="11789" width="12" style="3" customWidth="1"/>
    <col min="11790" max="11790" width="10" style="3"/>
    <col min="11791" max="11791" width="0" style="3" hidden="1" customWidth="1"/>
    <col min="11792" max="12033" width="10" style="3"/>
    <col min="12034" max="12034" width="24.28515625" style="3" customWidth="1"/>
    <col min="12035" max="12035" width="12" style="3" customWidth="1"/>
    <col min="12036" max="12036" width="13.42578125" style="3" customWidth="1"/>
    <col min="12037" max="12037" width="14.28515625" style="3" customWidth="1"/>
    <col min="12038" max="12038" width="10" style="3"/>
    <col min="12039" max="12039" width="14.28515625" style="3" customWidth="1"/>
    <col min="12040" max="12040" width="10" style="3"/>
    <col min="12041" max="12041" width="12.7109375" style="3" customWidth="1"/>
    <col min="12042" max="12044" width="10" style="3"/>
    <col min="12045" max="12045" width="12" style="3" customWidth="1"/>
    <col min="12046" max="12046" width="10" style="3"/>
    <col min="12047" max="12047" width="0" style="3" hidden="1" customWidth="1"/>
    <col min="12048" max="12289" width="10" style="3"/>
    <col min="12290" max="12290" width="24.28515625" style="3" customWidth="1"/>
    <col min="12291" max="12291" width="12" style="3" customWidth="1"/>
    <col min="12292" max="12292" width="13.42578125" style="3" customWidth="1"/>
    <col min="12293" max="12293" width="14.28515625" style="3" customWidth="1"/>
    <col min="12294" max="12294" width="10" style="3"/>
    <col min="12295" max="12295" width="14.28515625" style="3" customWidth="1"/>
    <col min="12296" max="12296" width="10" style="3"/>
    <col min="12297" max="12297" width="12.7109375" style="3" customWidth="1"/>
    <col min="12298" max="12300" width="10" style="3"/>
    <col min="12301" max="12301" width="12" style="3" customWidth="1"/>
    <col min="12302" max="12302" width="10" style="3"/>
    <col min="12303" max="12303" width="0" style="3" hidden="1" customWidth="1"/>
    <col min="12304" max="12545" width="10" style="3"/>
    <col min="12546" max="12546" width="24.28515625" style="3" customWidth="1"/>
    <col min="12547" max="12547" width="12" style="3" customWidth="1"/>
    <col min="12548" max="12548" width="13.42578125" style="3" customWidth="1"/>
    <col min="12549" max="12549" width="14.28515625" style="3" customWidth="1"/>
    <col min="12550" max="12550" width="10" style="3"/>
    <col min="12551" max="12551" width="14.28515625" style="3" customWidth="1"/>
    <col min="12552" max="12552" width="10" style="3"/>
    <col min="12553" max="12553" width="12.7109375" style="3" customWidth="1"/>
    <col min="12554" max="12556" width="10" style="3"/>
    <col min="12557" max="12557" width="12" style="3" customWidth="1"/>
    <col min="12558" max="12558" width="10" style="3"/>
    <col min="12559" max="12559" width="0" style="3" hidden="1" customWidth="1"/>
    <col min="12560" max="12801" width="10" style="3"/>
    <col min="12802" max="12802" width="24.28515625" style="3" customWidth="1"/>
    <col min="12803" max="12803" width="12" style="3" customWidth="1"/>
    <col min="12804" max="12804" width="13.42578125" style="3" customWidth="1"/>
    <col min="12805" max="12805" width="14.28515625" style="3" customWidth="1"/>
    <col min="12806" max="12806" width="10" style="3"/>
    <col min="12807" max="12807" width="14.28515625" style="3" customWidth="1"/>
    <col min="12808" max="12808" width="10" style="3"/>
    <col min="12809" max="12809" width="12.7109375" style="3" customWidth="1"/>
    <col min="12810" max="12812" width="10" style="3"/>
    <col min="12813" max="12813" width="12" style="3" customWidth="1"/>
    <col min="12814" max="12814" width="10" style="3"/>
    <col min="12815" max="12815" width="0" style="3" hidden="1" customWidth="1"/>
    <col min="12816" max="13057" width="10" style="3"/>
    <col min="13058" max="13058" width="24.28515625" style="3" customWidth="1"/>
    <col min="13059" max="13059" width="12" style="3" customWidth="1"/>
    <col min="13060" max="13060" width="13.42578125" style="3" customWidth="1"/>
    <col min="13061" max="13061" width="14.28515625" style="3" customWidth="1"/>
    <col min="13062" max="13062" width="10" style="3"/>
    <col min="13063" max="13063" width="14.28515625" style="3" customWidth="1"/>
    <col min="13064" max="13064" width="10" style="3"/>
    <col min="13065" max="13065" width="12.7109375" style="3" customWidth="1"/>
    <col min="13066" max="13068" width="10" style="3"/>
    <col min="13069" max="13069" width="12" style="3" customWidth="1"/>
    <col min="13070" max="13070" width="10" style="3"/>
    <col min="13071" max="13071" width="0" style="3" hidden="1" customWidth="1"/>
    <col min="13072" max="13313" width="10" style="3"/>
    <col min="13314" max="13314" width="24.28515625" style="3" customWidth="1"/>
    <col min="13315" max="13315" width="12" style="3" customWidth="1"/>
    <col min="13316" max="13316" width="13.42578125" style="3" customWidth="1"/>
    <col min="13317" max="13317" width="14.28515625" style="3" customWidth="1"/>
    <col min="13318" max="13318" width="10" style="3"/>
    <col min="13319" max="13319" width="14.28515625" style="3" customWidth="1"/>
    <col min="13320" max="13320" width="10" style="3"/>
    <col min="13321" max="13321" width="12.7109375" style="3" customWidth="1"/>
    <col min="13322" max="13324" width="10" style="3"/>
    <col min="13325" max="13325" width="12" style="3" customWidth="1"/>
    <col min="13326" max="13326" width="10" style="3"/>
    <col min="13327" max="13327" width="0" style="3" hidden="1" customWidth="1"/>
    <col min="13328" max="13569" width="10" style="3"/>
    <col min="13570" max="13570" width="24.28515625" style="3" customWidth="1"/>
    <col min="13571" max="13571" width="12" style="3" customWidth="1"/>
    <col min="13572" max="13572" width="13.42578125" style="3" customWidth="1"/>
    <col min="13573" max="13573" width="14.28515625" style="3" customWidth="1"/>
    <col min="13574" max="13574" width="10" style="3"/>
    <col min="13575" max="13575" width="14.28515625" style="3" customWidth="1"/>
    <col min="13576" max="13576" width="10" style="3"/>
    <col min="13577" max="13577" width="12.7109375" style="3" customWidth="1"/>
    <col min="13578" max="13580" width="10" style="3"/>
    <col min="13581" max="13581" width="12" style="3" customWidth="1"/>
    <col min="13582" max="13582" width="10" style="3"/>
    <col min="13583" max="13583" width="0" style="3" hidden="1" customWidth="1"/>
    <col min="13584" max="13825" width="10" style="3"/>
    <col min="13826" max="13826" width="24.28515625" style="3" customWidth="1"/>
    <col min="13827" max="13827" width="12" style="3" customWidth="1"/>
    <col min="13828" max="13828" width="13.42578125" style="3" customWidth="1"/>
    <col min="13829" max="13829" width="14.28515625" style="3" customWidth="1"/>
    <col min="13830" max="13830" width="10" style="3"/>
    <col min="13831" max="13831" width="14.28515625" style="3" customWidth="1"/>
    <col min="13832" max="13832" width="10" style="3"/>
    <col min="13833" max="13833" width="12.7109375" style="3" customWidth="1"/>
    <col min="13834" max="13836" width="10" style="3"/>
    <col min="13837" max="13837" width="12" style="3" customWidth="1"/>
    <col min="13838" max="13838" width="10" style="3"/>
    <col min="13839" max="13839" width="0" style="3" hidden="1" customWidth="1"/>
    <col min="13840" max="14081" width="10" style="3"/>
    <col min="14082" max="14082" width="24.28515625" style="3" customWidth="1"/>
    <col min="14083" max="14083" width="12" style="3" customWidth="1"/>
    <col min="14084" max="14084" width="13.42578125" style="3" customWidth="1"/>
    <col min="14085" max="14085" width="14.28515625" style="3" customWidth="1"/>
    <col min="14086" max="14086" width="10" style="3"/>
    <col min="14087" max="14087" width="14.28515625" style="3" customWidth="1"/>
    <col min="14088" max="14088" width="10" style="3"/>
    <col min="14089" max="14089" width="12.7109375" style="3" customWidth="1"/>
    <col min="14090" max="14092" width="10" style="3"/>
    <col min="14093" max="14093" width="12" style="3" customWidth="1"/>
    <col min="14094" max="14094" width="10" style="3"/>
    <col min="14095" max="14095" width="0" style="3" hidden="1" customWidth="1"/>
    <col min="14096" max="14337" width="10" style="3"/>
    <col min="14338" max="14338" width="24.28515625" style="3" customWidth="1"/>
    <col min="14339" max="14339" width="12" style="3" customWidth="1"/>
    <col min="14340" max="14340" width="13.42578125" style="3" customWidth="1"/>
    <col min="14341" max="14341" width="14.28515625" style="3" customWidth="1"/>
    <col min="14342" max="14342" width="10" style="3"/>
    <col min="14343" max="14343" width="14.28515625" style="3" customWidth="1"/>
    <col min="14344" max="14344" width="10" style="3"/>
    <col min="14345" max="14345" width="12.7109375" style="3" customWidth="1"/>
    <col min="14346" max="14348" width="10" style="3"/>
    <col min="14349" max="14349" width="12" style="3" customWidth="1"/>
    <col min="14350" max="14350" width="10" style="3"/>
    <col min="14351" max="14351" width="0" style="3" hidden="1" customWidth="1"/>
    <col min="14352" max="14593" width="10" style="3"/>
    <col min="14594" max="14594" width="24.28515625" style="3" customWidth="1"/>
    <col min="14595" max="14595" width="12" style="3" customWidth="1"/>
    <col min="14596" max="14596" width="13.42578125" style="3" customWidth="1"/>
    <col min="14597" max="14597" width="14.28515625" style="3" customWidth="1"/>
    <col min="14598" max="14598" width="10" style="3"/>
    <col min="14599" max="14599" width="14.28515625" style="3" customWidth="1"/>
    <col min="14600" max="14600" width="10" style="3"/>
    <col min="14601" max="14601" width="12.7109375" style="3" customWidth="1"/>
    <col min="14602" max="14604" width="10" style="3"/>
    <col min="14605" max="14605" width="12" style="3" customWidth="1"/>
    <col min="14606" max="14606" width="10" style="3"/>
    <col min="14607" max="14607" width="0" style="3" hidden="1" customWidth="1"/>
    <col min="14608" max="14849" width="10" style="3"/>
    <col min="14850" max="14850" width="24.28515625" style="3" customWidth="1"/>
    <col min="14851" max="14851" width="12" style="3" customWidth="1"/>
    <col min="14852" max="14852" width="13.42578125" style="3" customWidth="1"/>
    <col min="14853" max="14853" width="14.28515625" style="3" customWidth="1"/>
    <col min="14854" max="14854" width="10" style="3"/>
    <col min="14855" max="14855" width="14.28515625" style="3" customWidth="1"/>
    <col min="14856" max="14856" width="10" style="3"/>
    <col min="14857" max="14857" width="12.7109375" style="3" customWidth="1"/>
    <col min="14858" max="14860" width="10" style="3"/>
    <col min="14861" max="14861" width="12" style="3" customWidth="1"/>
    <col min="14862" max="14862" width="10" style="3"/>
    <col min="14863" max="14863" width="0" style="3" hidden="1" customWidth="1"/>
    <col min="14864" max="15105" width="10" style="3"/>
    <col min="15106" max="15106" width="24.28515625" style="3" customWidth="1"/>
    <col min="15107" max="15107" width="12" style="3" customWidth="1"/>
    <col min="15108" max="15108" width="13.42578125" style="3" customWidth="1"/>
    <col min="15109" max="15109" width="14.28515625" style="3" customWidth="1"/>
    <col min="15110" max="15110" width="10" style="3"/>
    <col min="15111" max="15111" width="14.28515625" style="3" customWidth="1"/>
    <col min="15112" max="15112" width="10" style="3"/>
    <col min="15113" max="15113" width="12.7109375" style="3" customWidth="1"/>
    <col min="15114" max="15116" width="10" style="3"/>
    <col min="15117" max="15117" width="12" style="3" customWidth="1"/>
    <col min="15118" max="15118" width="10" style="3"/>
    <col min="15119" max="15119" width="0" style="3" hidden="1" customWidth="1"/>
    <col min="15120" max="15361" width="10" style="3"/>
    <col min="15362" max="15362" width="24.28515625" style="3" customWidth="1"/>
    <col min="15363" max="15363" width="12" style="3" customWidth="1"/>
    <col min="15364" max="15364" width="13.42578125" style="3" customWidth="1"/>
    <col min="15365" max="15365" width="14.28515625" style="3" customWidth="1"/>
    <col min="15366" max="15366" width="10" style="3"/>
    <col min="15367" max="15367" width="14.28515625" style="3" customWidth="1"/>
    <col min="15368" max="15368" width="10" style="3"/>
    <col min="15369" max="15369" width="12.7109375" style="3" customWidth="1"/>
    <col min="15370" max="15372" width="10" style="3"/>
    <col min="15373" max="15373" width="12" style="3" customWidth="1"/>
    <col min="15374" max="15374" width="10" style="3"/>
    <col min="15375" max="15375" width="0" style="3" hidden="1" customWidth="1"/>
    <col min="15376" max="15617" width="10" style="3"/>
    <col min="15618" max="15618" width="24.28515625" style="3" customWidth="1"/>
    <col min="15619" max="15619" width="12" style="3" customWidth="1"/>
    <col min="15620" max="15620" width="13.42578125" style="3" customWidth="1"/>
    <col min="15621" max="15621" width="14.28515625" style="3" customWidth="1"/>
    <col min="15622" max="15622" width="10" style="3"/>
    <col min="15623" max="15623" width="14.28515625" style="3" customWidth="1"/>
    <col min="15624" max="15624" width="10" style="3"/>
    <col min="15625" max="15625" width="12.7109375" style="3" customWidth="1"/>
    <col min="15626" max="15628" width="10" style="3"/>
    <col min="15629" max="15629" width="12" style="3" customWidth="1"/>
    <col min="15630" max="15630" width="10" style="3"/>
    <col min="15631" max="15631" width="0" style="3" hidden="1" customWidth="1"/>
    <col min="15632" max="15873" width="10" style="3"/>
    <col min="15874" max="15874" width="24.28515625" style="3" customWidth="1"/>
    <col min="15875" max="15875" width="12" style="3" customWidth="1"/>
    <col min="15876" max="15876" width="13.42578125" style="3" customWidth="1"/>
    <col min="15877" max="15877" width="14.28515625" style="3" customWidth="1"/>
    <col min="15878" max="15878" width="10" style="3"/>
    <col min="15879" max="15879" width="14.28515625" style="3" customWidth="1"/>
    <col min="15880" max="15880" width="10" style="3"/>
    <col min="15881" max="15881" width="12.7109375" style="3" customWidth="1"/>
    <col min="15882" max="15884" width="10" style="3"/>
    <col min="15885" max="15885" width="12" style="3" customWidth="1"/>
    <col min="15886" max="15886" width="10" style="3"/>
    <col min="15887" max="15887" width="0" style="3" hidden="1" customWidth="1"/>
    <col min="15888" max="16129" width="10" style="3"/>
    <col min="16130" max="16130" width="24.28515625" style="3" customWidth="1"/>
    <col min="16131" max="16131" width="12" style="3" customWidth="1"/>
    <col min="16132" max="16132" width="13.42578125" style="3" customWidth="1"/>
    <col min="16133" max="16133" width="14.28515625" style="3" customWidth="1"/>
    <col min="16134" max="16134" width="10" style="3"/>
    <col min="16135" max="16135" width="14.28515625" style="3" customWidth="1"/>
    <col min="16136" max="16136" width="10" style="3"/>
    <col min="16137" max="16137" width="12.7109375" style="3" customWidth="1"/>
    <col min="16138" max="16140" width="10" style="3"/>
    <col min="16141" max="16141" width="12" style="3" customWidth="1"/>
    <col min="16142" max="16142" width="10" style="3"/>
    <col min="16143" max="16143" width="0" style="3" hidden="1" customWidth="1"/>
    <col min="16144" max="16384" width="10" style="3"/>
  </cols>
  <sheetData>
    <row r="1" spans="1:13" s="1" customFormat="1" ht="21" customHeight="1" x14ac:dyDescent="0.25">
      <c r="K1" s="18" t="s">
        <v>0</v>
      </c>
      <c r="L1" s="18"/>
      <c r="M1" s="18"/>
    </row>
    <row r="2" spans="1:13" s="1" customFormat="1" ht="21" customHeight="1" x14ac:dyDescent="0.25">
      <c r="K2" s="18"/>
      <c r="L2" s="18"/>
      <c r="M2" s="18"/>
    </row>
    <row r="3" spans="1:13" s="1" customFormat="1" ht="21" customHeight="1" x14ac:dyDescent="0.25">
      <c r="K3" s="18"/>
      <c r="L3" s="18"/>
      <c r="M3" s="18"/>
    </row>
    <row r="4" spans="1:13" s="1" customFormat="1" ht="21" customHeight="1" x14ac:dyDescent="0.25">
      <c r="K4" s="18"/>
      <c r="L4" s="18"/>
      <c r="M4" s="18"/>
    </row>
    <row r="5" spans="1:13" s="1" customFormat="1" ht="30" customHeight="1" thickBot="1" x14ac:dyDescent="0.3">
      <c r="A5" s="19" t="s">
        <v>45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s="1" customFormat="1" ht="21.75" customHeight="1" x14ac:dyDescent="0.25">
      <c r="A6" s="29" t="s">
        <v>1</v>
      </c>
      <c r="B6" s="30" t="s">
        <v>2</v>
      </c>
      <c r="C6" s="30" t="s">
        <v>3</v>
      </c>
      <c r="D6" s="30" t="s">
        <v>4</v>
      </c>
      <c r="E6" s="30" t="s">
        <v>5</v>
      </c>
      <c r="F6" s="31" t="s">
        <v>6</v>
      </c>
      <c r="G6" s="31" t="s">
        <v>7</v>
      </c>
      <c r="H6" s="30" t="s">
        <v>20</v>
      </c>
      <c r="I6" s="30"/>
      <c r="J6" s="30"/>
      <c r="K6" s="30"/>
      <c r="L6" s="30"/>
      <c r="M6" s="32"/>
    </row>
    <row r="7" spans="1:13" ht="78.75" customHeight="1" thickBot="1" x14ac:dyDescent="0.25">
      <c r="A7" s="34"/>
      <c r="B7" s="35"/>
      <c r="C7" s="35"/>
      <c r="D7" s="35"/>
      <c r="E7" s="35"/>
      <c r="F7" s="36"/>
      <c r="G7" s="36"/>
      <c r="H7" s="37" t="s">
        <v>8</v>
      </c>
      <c r="I7" s="38" t="s">
        <v>21</v>
      </c>
      <c r="J7" s="38" t="s">
        <v>9</v>
      </c>
      <c r="K7" s="38" t="s">
        <v>10</v>
      </c>
      <c r="L7" s="38" t="s">
        <v>11</v>
      </c>
      <c r="M7" s="39" t="s">
        <v>12</v>
      </c>
    </row>
    <row r="8" spans="1:13" ht="13.5" thickBot="1" x14ac:dyDescent="0.25">
      <c r="A8" s="43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44">
        <v>10</v>
      </c>
      <c r="K8" s="44">
        <v>11</v>
      </c>
      <c r="L8" s="44">
        <v>12</v>
      </c>
      <c r="M8" s="45">
        <v>13</v>
      </c>
    </row>
    <row r="9" spans="1:13" ht="12.75" customHeight="1" x14ac:dyDescent="0.2">
      <c r="A9" s="40" t="s">
        <v>13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ht="24" x14ac:dyDescent="0.2">
      <c r="A10" s="4">
        <v>1</v>
      </c>
      <c r="B10" s="22" t="s">
        <v>22</v>
      </c>
      <c r="C10" s="22" t="s">
        <v>23</v>
      </c>
      <c r="D10" s="5" t="s">
        <v>14</v>
      </c>
      <c r="E10" s="5" t="s">
        <v>24</v>
      </c>
      <c r="F10" s="23" t="s">
        <v>25</v>
      </c>
      <c r="G10" s="24">
        <f t="shared" ref="G10:G22" si="0">+H10+I10+J10</f>
        <v>95620.791999999987</v>
      </c>
      <c r="H10" s="24">
        <f>3397756/1000</f>
        <v>3397.7559999999999</v>
      </c>
      <c r="I10" s="25">
        <f>24020496/1000</f>
        <v>24020.495999999999</v>
      </c>
      <c r="J10" s="24">
        <f>68202540/1000</f>
        <v>68202.539999999994</v>
      </c>
      <c r="K10" s="24">
        <v>0</v>
      </c>
      <c r="L10" s="24">
        <v>0</v>
      </c>
      <c r="M10" s="33">
        <v>0</v>
      </c>
    </row>
    <row r="11" spans="1:13" ht="45" x14ac:dyDescent="0.2">
      <c r="A11" s="4">
        <v>2</v>
      </c>
      <c r="B11" s="26" t="s">
        <v>26</v>
      </c>
      <c r="C11" s="22" t="s">
        <v>27</v>
      </c>
      <c r="D11" s="5" t="s">
        <v>16</v>
      </c>
      <c r="E11" s="5" t="s">
        <v>28</v>
      </c>
      <c r="F11" s="23" t="s">
        <v>25</v>
      </c>
      <c r="G11" s="24">
        <f t="shared" si="0"/>
        <v>14819.138999999999</v>
      </c>
      <c r="H11" s="24">
        <f>2214097/1000</f>
        <v>2214.0970000000002</v>
      </c>
      <c r="I11" s="25">
        <v>0</v>
      </c>
      <c r="J11" s="24">
        <f>12605042/1000</f>
        <v>12605.041999999999</v>
      </c>
      <c r="K11" s="24">
        <v>0</v>
      </c>
      <c r="L11" s="24">
        <v>0</v>
      </c>
      <c r="M11" s="33">
        <v>0</v>
      </c>
    </row>
    <row r="12" spans="1:13" ht="45" x14ac:dyDescent="0.2">
      <c r="A12" s="4">
        <v>3</v>
      </c>
      <c r="B12" s="26" t="s">
        <v>26</v>
      </c>
      <c r="C12" s="22" t="s">
        <v>27</v>
      </c>
      <c r="D12" s="5" t="s">
        <v>16</v>
      </c>
      <c r="E12" s="5" t="s">
        <v>29</v>
      </c>
      <c r="F12" s="23" t="s">
        <v>25</v>
      </c>
      <c r="G12" s="24">
        <f t="shared" si="0"/>
        <v>13058.950999999999</v>
      </c>
      <c r="H12" s="24">
        <f>2214097/1000</f>
        <v>2214.0970000000002</v>
      </c>
      <c r="I12" s="25">
        <f>450000/1000</f>
        <v>450</v>
      </c>
      <c r="J12" s="24">
        <f>10394854/1000</f>
        <v>10394.853999999999</v>
      </c>
      <c r="K12" s="24">
        <v>0</v>
      </c>
      <c r="L12" s="24">
        <v>0</v>
      </c>
      <c r="M12" s="33">
        <v>0</v>
      </c>
    </row>
    <row r="13" spans="1:13" ht="24" x14ac:dyDescent="0.2">
      <c r="A13" s="4">
        <v>4</v>
      </c>
      <c r="B13" s="22" t="s">
        <v>22</v>
      </c>
      <c r="C13" s="22" t="s">
        <v>23</v>
      </c>
      <c r="D13" s="5" t="s">
        <v>14</v>
      </c>
      <c r="E13" s="5" t="s">
        <v>30</v>
      </c>
      <c r="F13" s="23" t="s">
        <v>25</v>
      </c>
      <c r="G13" s="24">
        <f t="shared" si="0"/>
        <v>85751.861000000004</v>
      </c>
      <c r="H13" s="24">
        <f>3397756/1000</f>
        <v>3397.7559999999999</v>
      </c>
      <c r="I13" s="25">
        <f>19229283/1000</f>
        <v>19229.282999999999</v>
      </c>
      <c r="J13" s="24">
        <f>63124822/1000</f>
        <v>63124.822</v>
      </c>
      <c r="K13" s="24">
        <v>0</v>
      </c>
      <c r="L13" s="24">
        <v>0</v>
      </c>
      <c r="M13" s="33">
        <v>0</v>
      </c>
    </row>
    <row r="14" spans="1:13" ht="36" x14ac:dyDescent="0.2">
      <c r="A14" s="4">
        <v>5</v>
      </c>
      <c r="B14" s="22" t="s">
        <v>31</v>
      </c>
      <c r="C14" s="22" t="s">
        <v>32</v>
      </c>
      <c r="D14" s="5" t="s">
        <v>15</v>
      </c>
      <c r="E14" s="5" t="s">
        <v>33</v>
      </c>
      <c r="F14" s="23" t="s">
        <v>25</v>
      </c>
      <c r="G14" s="24">
        <f t="shared" si="0"/>
        <v>11306.041000000001</v>
      </c>
      <c r="H14" s="24">
        <f>1273256/1000</f>
        <v>1273.2560000000001</v>
      </c>
      <c r="I14" s="25">
        <f>4250785/1000</f>
        <v>4250.7849999999999</v>
      </c>
      <c r="J14" s="24">
        <f>5782000/1000</f>
        <v>5782</v>
      </c>
      <c r="K14" s="24">
        <v>0</v>
      </c>
      <c r="L14" s="24">
        <v>0</v>
      </c>
      <c r="M14" s="33">
        <v>0</v>
      </c>
    </row>
    <row r="15" spans="1:13" x14ac:dyDescent="0.2">
      <c r="A15" s="4">
        <v>6</v>
      </c>
      <c r="B15" s="22" t="s">
        <v>34</v>
      </c>
      <c r="C15" s="22" t="s">
        <v>35</v>
      </c>
      <c r="D15" s="5">
        <v>4</v>
      </c>
      <c r="E15" s="5" t="s">
        <v>36</v>
      </c>
      <c r="F15" s="23" t="s">
        <v>25</v>
      </c>
      <c r="G15" s="24">
        <f t="shared" si="0"/>
        <v>15579.746999999999</v>
      </c>
      <c r="H15" s="24">
        <f>2554397/1000</f>
        <v>2554.3969999999999</v>
      </c>
      <c r="I15" s="25">
        <f>5025350/1000</f>
        <v>5025.3500000000004</v>
      </c>
      <c r="J15" s="24">
        <f>8000000/1000</f>
        <v>8000</v>
      </c>
      <c r="K15" s="24"/>
      <c r="L15" s="24"/>
      <c r="M15" s="33"/>
    </row>
    <row r="16" spans="1:13" x14ac:dyDescent="0.2">
      <c r="A16" s="4">
        <v>7</v>
      </c>
      <c r="B16" s="22" t="s">
        <v>34</v>
      </c>
      <c r="C16" s="22" t="s">
        <v>35</v>
      </c>
      <c r="D16" s="5">
        <v>4</v>
      </c>
      <c r="E16" s="5" t="s">
        <v>37</v>
      </c>
      <c r="F16" s="23" t="s">
        <v>25</v>
      </c>
      <c r="G16" s="24">
        <f t="shared" si="0"/>
        <v>16214.976999999999</v>
      </c>
      <c r="H16" s="24">
        <f>2673397/1000</f>
        <v>2673.3969999999999</v>
      </c>
      <c r="I16" s="25">
        <f>5025350/1000</f>
        <v>5025.3500000000004</v>
      </c>
      <c r="J16" s="24">
        <f>8516230/1000</f>
        <v>8516.23</v>
      </c>
      <c r="K16" s="24"/>
      <c r="L16" s="24"/>
      <c r="M16" s="33"/>
    </row>
    <row r="17" spans="1:13" ht="24" x14ac:dyDescent="0.2">
      <c r="A17" s="4">
        <v>8</v>
      </c>
      <c r="B17" s="22" t="s">
        <v>34</v>
      </c>
      <c r="C17" s="22" t="s">
        <v>35</v>
      </c>
      <c r="D17" s="5">
        <v>4</v>
      </c>
      <c r="E17" s="5" t="s">
        <v>38</v>
      </c>
      <c r="F17" s="23" t="s">
        <v>25</v>
      </c>
      <c r="G17" s="24">
        <f t="shared" si="0"/>
        <v>16036.746999999999</v>
      </c>
      <c r="H17" s="24">
        <f>2673397/1000</f>
        <v>2673.3969999999999</v>
      </c>
      <c r="I17" s="25">
        <f>5025350/1000</f>
        <v>5025.3500000000004</v>
      </c>
      <c r="J17" s="24">
        <f>8338000/1000</f>
        <v>8338</v>
      </c>
      <c r="K17" s="24"/>
      <c r="L17" s="24"/>
      <c r="M17" s="33"/>
    </row>
    <row r="18" spans="1:13" x14ac:dyDescent="0.2">
      <c r="A18" s="4">
        <v>9</v>
      </c>
      <c r="B18" s="22" t="s">
        <v>34</v>
      </c>
      <c r="C18" s="22" t="s">
        <v>35</v>
      </c>
      <c r="D18" s="5">
        <v>4</v>
      </c>
      <c r="E18" s="5" t="s">
        <v>39</v>
      </c>
      <c r="F18" s="23" t="s">
        <v>25</v>
      </c>
      <c r="G18" s="24">
        <f t="shared" si="0"/>
        <v>15775.077000000001</v>
      </c>
      <c r="H18" s="24">
        <f>2554397/1000</f>
        <v>2554.3969999999999</v>
      </c>
      <c r="I18" s="25">
        <f>5025350/1000</f>
        <v>5025.3500000000004</v>
      </c>
      <c r="J18" s="24">
        <f>8195330/1000</f>
        <v>8195.33</v>
      </c>
      <c r="K18" s="24"/>
      <c r="L18" s="24"/>
      <c r="M18" s="33"/>
    </row>
    <row r="19" spans="1:13" ht="36" x14ac:dyDescent="0.2">
      <c r="A19" s="4">
        <v>10</v>
      </c>
      <c r="B19" s="22" t="s">
        <v>31</v>
      </c>
      <c r="C19" s="22" t="s">
        <v>40</v>
      </c>
      <c r="D19" s="5">
        <v>6</v>
      </c>
      <c r="E19" s="5" t="s">
        <v>41</v>
      </c>
      <c r="F19" s="23" t="s">
        <v>25</v>
      </c>
      <c r="G19" s="24">
        <f t="shared" si="0"/>
        <v>11293.627</v>
      </c>
      <c r="H19" s="24">
        <f>1273256/1000</f>
        <v>1273.2560000000001</v>
      </c>
      <c r="I19" s="25">
        <f>4250785/1000</f>
        <v>4250.7849999999999</v>
      </c>
      <c r="J19" s="24">
        <f>5769586/1000</f>
        <v>5769.5860000000002</v>
      </c>
      <c r="K19" s="24"/>
      <c r="L19" s="24"/>
      <c r="M19" s="33"/>
    </row>
    <row r="20" spans="1:13" ht="45" x14ac:dyDescent="0.2">
      <c r="A20" s="4">
        <v>11</v>
      </c>
      <c r="B20" s="26" t="s">
        <v>26</v>
      </c>
      <c r="C20" s="22" t="s">
        <v>42</v>
      </c>
      <c r="D20" s="5">
        <v>7</v>
      </c>
      <c r="E20" s="5" t="s">
        <v>28</v>
      </c>
      <c r="F20" s="23" t="s">
        <v>25</v>
      </c>
      <c r="G20" s="24">
        <f t="shared" si="0"/>
        <v>32150.393600000003</v>
      </c>
      <c r="H20" s="24">
        <f>2768834.6/1000</f>
        <v>2768.8346000000001</v>
      </c>
      <c r="I20" s="25">
        <f>29381559/1000</f>
        <v>29381.559000000001</v>
      </c>
      <c r="J20" s="24"/>
      <c r="K20" s="24"/>
      <c r="L20" s="24"/>
      <c r="M20" s="33"/>
    </row>
    <row r="21" spans="1:13" ht="45" x14ac:dyDescent="0.2">
      <c r="A21" s="4">
        <v>12</v>
      </c>
      <c r="B21" s="26" t="s">
        <v>26</v>
      </c>
      <c r="C21" s="22" t="s">
        <v>43</v>
      </c>
      <c r="D21" s="5">
        <v>5</v>
      </c>
      <c r="E21" s="5" t="s">
        <v>28</v>
      </c>
      <c r="F21" s="23" t="s">
        <v>25</v>
      </c>
      <c r="G21" s="24">
        <f t="shared" si="0"/>
        <v>96487.748500000002</v>
      </c>
      <c r="H21" s="24">
        <f>2839108.5/1000</f>
        <v>2839.1084999999998</v>
      </c>
      <c r="I21" s="25">
        <f>93648640/1000</f>
        <v>93648.639999999999</v>
      </c>
      <c r="J21" s="24"/>
      <c r="K21" s="24"/>
      <c r="L21" s="24"/>
      <c r="M21" s="33"/>
    </row>
    <row r="22" spans="1:13" ht="45" x14ac:dyDescent="0.2">
      <c r="A22" s="4">
        <v>13</v>
      </c>
      <c r="B22" s="26" t="s">
        <v>26</v>
      </c>
      <c r="C22" s="22" t="s">
        <v>42</v>
      </c>
      <c r="D22" s="5">
        <v>7</v>
      </c>
      <c r="E22" s="5" t="s">
        <v>44</v>
      </c>
      <c r="F22" s="23" t="s">
        <v>25</v>
      </c>
      <c r="G22" s="27">
        <f t="shared" si="0"/>
        <v>32540.865300000001</v>
      </c>
      <c r="H22" s="27">
        <f>2652306.3/1000</f>
        <v>2652.3062999999997</v>
      </c>
      <c r="I22" s="28">
        <f>29888559/1000</f>
        <v>29888.559000000001</v>
      </c>
      <c r="J22" s="27"/>
      <c r="K22" s="24"/>
      <c r="L22" s="24"/>
      <c r="M22" s="33"/>
    </row>
    <row r="23" spans="1:13" s="2" customFormat="1" ht="25.5" customHeight="1" x14ac:dyDescent="0.25">
      <c r="A23" s="13" t="s">
        <v>17</v>
      </c>
      <c r="B23" s="14"/>
      <c r="C23" s="14"/>
      <c r="D23" s="14"/>
      <c r="E23" s="14"/>
      <c r="F23" s="14"/>
      <c r="G23" s="6">
        <v>456635.96639999992</v>
      </c>
      <c r="H23" s="7"/>
      <c r="I23" s="7"/>
      <c r="J23" s="7"/>
      <c r="K23" s="7"/>
      <c r="L23" s="7"/>
      <c r="M23" s="8"/>
    </row>
    <row r="24" spans="1:13" s="2" customFormat="1" ht="25.5" customHeight="1" thickBot="1" x14ac:dyDescent="0.3">
      <c r="A24" s="15" t="s">
        <v>18</v>
      </c>
      <c r="B24" s="16"/>
      <c r="C24" s="16"/>
      <c r="D24" s="16"/>
      <c r="E24" s="16"/>
      <c r="F24" s="16"/>
      <c r="G24" s="9">
        <v>846951.58639999991</v>
      </c>
      <c r="H24" s="10"/>
      <c r="I24" s="10"/>
      <c r="J24" s="10"/>
      <c r="K24" s="10"/>
      <c r="L24" s="10"/>
      <c r="M24" s="11"/>
    </row>
    <row r="25" spans="1:13" x14ac:dyDescent="0.2">
      <c r="G25" s="20"/>
    </row>
    <row r="26" spans="1:13" x14ac:dyDescent="0.2">
      <c r="G26" s="21">
        <v>560056.51</v>
      </c>
    </row>
    <row r="27" spans="1:13" x14ac:dyDescent="0.2">
      <c r="A27" s="17" t="s">
        <v>19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</sheetData>
  <mergeCells count="14">
    <mergeCell ref="H6:M6"/>
    <mergeCell ref="A9:M9"/>
    <mergeCell ref="A23:F23"/>
    <mergeCell ref="A27:M27"/>
    <mergeCell ref="A24:F24"/>
    <mergeCell ref="B6:B7"/>
    <mergeCell ref="C6:C7"/>
    <mergeCell ref="D6:D7"/>
    <mergeCell ref="E6:E7"/>
    <mergeCell ref="F6:F7"/>
    <mergeCell ref="A6:A7"/>
    <mergeCell ref="K1:M4"/>
    <mergeCell ref="A5:M5"/>
    <mergeCell ref="G6:G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ShH.Vafoev</dc:creator>
  <cp:lastModifiedBy>ShH.Vafoev</cp:lastModifiedBy>
  <dcterms:created xsi:type="dcterms:W3CDTF">2025-01-30T04:40:43Z</dcterms:created>
  <dcterms:modified xsi:type="dcterms:W3CDTF">2025-01-31T10:17:01Z</dcterms:modified>
</cp:coreProperties>
</file>